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05" windowWidth="14640" windowHeight="3030" activeTab="0"/>
  </bookViews>
  <sheets>
    <sheet name="ANEXA 1 2019 NOV.2019" sheetId="1" r:id="rId1"/>
  </sheets>
  <definedNames/>
  <calcPr fullCalcOnLoad="1"/>
</workbook>
</file>

<file path=xl/sharedStrings.xml><?xml version="1.0" encoding="utf-8"?>
<sst xmlns="http://schemas.openxmlformats.org/spreadsheetml/2006/main" count="109" uniqueCount="103">
  <si>
    <t>INDICATORI</t>
  </si>
  <si>
    <t>Nr. rd.</t>
  </si>
  <si>
    <t>I.</t>
  </si>
  <si>
    <t>a)</t>
  </si>
  <si>
    <t>subvenții, cf. prevederilor legale în vigoare</t>
  </si>
  <si>
    <t>b)</t>
  </si>
  <si>
    <t>transferuri, cf. prevederilor legale în vigoare</t>
  </si>
  <si>
    <t>Venituri extraordinare</t>
  </si>
  <si>
    <t>II</t>
  </si>
  <si>
    <t>C0</t>
  </si>
  <si>
    <t>C1</t>
  </si>
  <si>
    <t>C2</t>
  </si>
  <si>
    <t>C3</t>
  </si>
  <si>
    <t>C4</t>
  </si>
  <si>
    <t>C5</t>
  </si>
  <si>
    <t>Cheltuieli cu contribuțiile datorate de angajator</t>
  </si>
  <si>
    <t>Cheltuieli extraordinare</t>
  </si>
  <si>
    <t>III</t>
  </si>
  <si>
    <t>IV</t>
  </si>
  <si>
    <t>IMPOZIT PE PROFIT</t>
  </si>
  <si>
    <t>V</t>
  </si>
  <si>
    <t>c)</t>
  </si>
  <si>
    <t>d)</t>
  </si>
  <si>
    <t>e)</t>
  </si>
  <si>
    <t>alte cheltuieli</t>
  </si>
  <si>
    <t>DATE DE FUNDAMENTARE</t>
  </si>
  <si>
    <t>Nr. de personal prognozat la finele anului</t>
  </si>
  <si>
    <t>Productivitatea muncii în unități valorice pe total personal mediu recalculată cf. Legii anuale a bugetului de stat</t>
  </si>
  <si>
    <t>Plăți restante</t>
  </si>
  <si>
    <t>%</t>
  </si>
  <si>
    <t>X</t>
  </si>
  <si>
    <t>9 = 7/5</t>
  </si>
  <si>
    <t>10 = 8/7</t>
  </si>
  <si>
    <t>VENITURI TOTALE (rd. 1 = rd. 2 + rd. 5 + rd. 6)</t>
  </si>
  <si>
    <t>Venituri totale din exploatare, din care:</t>
  </si>
  <si>
    <t>Venituri financiare</t>
  </si>
  <si>
    <t>CHELTUIELI TOTALE (rd. 7 = rd. 8 + rd. 20 + rd. 21)</t>
  </si>
  <si>
    <t>Cheltuieli de exploatare, din care:</t>
  </si>
  <si>
    <t>A.</t>
  </si>
  <si>
    <t>cheltuieli cu bunuri și servicii</t>
  </si>
  <si>
    <t>B.</t>
  </si>
  <si>
    <t>cheltuieli cu impozite, taxe și vărsăminte asimilate</t>
  </si>
  <si>
    <t>C.</t>
  </si>
  <si>
    <t>cheltuieli cu personalul, din care:</t>
  </si>
  <si>
    <t>Cheltuieli de natură salarială (rd. 13 + rd. 14)</t>
  </si>
  <si>
    <t>ch. cu salariile</t>
  </si>
  <si>
    <t>bonusuri</t>
  </si>
  <si>
    <t>alte cheltuieli cu personalul, din care:</t>
  </si>
  <si>
    <t>cheltuieli cu plăți compensatorii aferente disponibilizărilor de personal</t>
  </si>
  <si>
    <t>Cheltuieli aferente contractului de mandat și a altor organe de conducere și control, comisii și comitete</t>
  </si>
  <si>
    <t>D.</t>
  </si>
  <si>
    <t>alte cheltuieli de exploatare</t>
  </si>
  <si>
    <t>Cheltuieli financiare</t>
  </si>
  <si>
    <t>REZULTATUL BRUT (profit/pierdere)</t>
  </si>
  <si>
    <t>PROFITUL CONTABIL RĂMAS DUPĂ DEDUCEREA IMPOZITULUI PE PROFIT, din care:</t>
  </si>
  <si>
    <t>Rezerve legale</t>
  </si>
  <si>
    <t>Alte rezerve reprezentând facilități fiscale prevăzute de lege</t>
  </si>
  <si>
    <t>Acoperirea pierderilor contabile din anii precedenți</t>
  </si>
  <si>
    <t>Constituirea surselor proprii de finanțare pentru proiectele cofinanțate din împrumuturi externe, precum și pentru constituirea surselor necesare rambursării ratelor de capital, plății dobânzilor, comisioanelor și altor costuri aferente acestor împrumuturi</t>
  </si>
  <si>
    <t>Alte repartizări prevăzute de lege</t>
  </si>
  <si>
    <t>Profitul contabil rămas după deducerea sumelor de la rd. 25, 26, 27, 28, 29</t>
  </si>
  <si>
    <t>Participarea salariaților la profit în limita a 10% din profitul net, dar nu mai mult de nivelul unui salariu de bază mediu lunar realizat la nivelul operatorului economic în exercițiul financiar de referință</t>
  </si>
  <si>
    <t>Minimum 50% vărsăminte la bugetul de stat sau local în cazul regiilor autonome, ori dividende cuvenite acționarilor, în cazul societăților/ companiilor naționale și societăților cu capital integral sau majoritar de stat, din care:</t>
  </si>
  <si>
    <t>- dividende cuvenite bugetului de stat</t>
  </si>
  <si>
    <t>- dividende cuvenite bugetului local</t>
  </si>
  <si>
    <t>33a</t>
  </si>
  <si>
    <t>- dividende cuvenite altor acționari</t>
  </si>
  <si>
    <t>Profitul nerepartizat pe destinațiile prevăzute la rd. 31 - rd. 32 se repartizează la alte rezerve și constituie sursă proprie de finanțare</t>
  </si>
  <si>
    <t>VI</t>
  </si>
  <si>
    <t>VENITURI DIN FONDURI EUROPENE</t>
  </si>
  <si>
    <t>VII</t>
  </si>
  <si>
    <t>CHELTUIELI ELIGIBILE DIN FONDURI EUROPENE, din care</t>
  </si>
  <si>
    <t>cheltuieli materiale</t>
  </si>
  <si>
    <t>cheltuieli cu salariile</t>
  </si>
  <si>
    <t>cheltuieli privind prestările de servicii</t>
  </si>
  <si>
    <t>cheltuieli cu reclama și publicitate</t>
  </si>
  <si>
    <t>VIII</t>
  </si>
  <si>
    <t>SURSE DE FINANȚARE A INVESTIȚIILOR, din care:</t>
  </si>
  <si>
    <t>Alocații de la buget</t>
  </si>
  <si>
    <t>alocații bugetare aferente plății angajamentelor din anii anteriori</t>
  </si>
  <si>
    <t>IX</t>
  </si>
  <si>
    <t>CHELTUIELI PENTRU INVESTIȚII</t>
  </si>
  <si>
    <t>Nr. mediu de salariați total</t>
  </si>
  <si>
    <t>Câștigul mediu lunar pe salariat (lei/persoană) determinat pe baza cheltuielilor de natură salarială *)</t>
  </si>
  <si>
    <t>Câștigul mediu lunar pe salariat (lei/persoană) determinat pe baza cheltuielilor de natură salarială, recalculat cf. Legii anuale a bugetului de stat **)</t>
  </si>
  <si>
    <t>Productivitatea muncii în unități valorice pe total personal mediu (mii lei/persoană) (rd. 2/rd. 49)</t>
  </si>
  <si>
    <t>Productivitatea muncii în unități fizice pe total personal mediu (cantitate produse finite/ persoană)</t>
  </si>
  <si>
    <t>Cheltuieli totale la 1000 lei venituri totale (rd. 7/rd. 1)x1000</t>
  </si>
  <si>
    <t>Creanțe restante</t>
  </si>
  <si>
    <t>mii lei</t>
  </si>
  <si>
    <t>Aprobat</t>
  </si>
  <si>
    <t>BUGETUL DE VENITURI ȘI CHELTUIELI PE ANUL  2019</t>
  </si>
  <si>
    <t>6=5/4x  100</t>
  </si>
  <si>
    <t>Propunere</t>
  </si>
  <si>
    <t>Prevederi an 2020</t>
  </si>
  <si>
    <t>Prevederi an 2021</t>
  </si>
  <si>
    <t>Rectificare  2019</t>
  </si>
  <si>
    <t>HCL 432/ 2019</t>
  </si>
  <si>
    <t xml:space="preserve">ANEXA </t>
  </si>
  <si>
    <t>PREŞEDINTE DE ŞEDINŢĂ,</t>
  </si>
  <si>
    <t>LA R.A.T SRL</t>
  </si>
  <si>
    <t>GHEORGHE NEDELESCU</t>
  </si>
  <si>
    <t>la Hotărârea nr. 472   /28.11.2019</t>
  </si>
</sst>
</file>

<file path=xl/styles.xml><?xml version="1.0" encoding="utf-8"?>
<styleSheet xmlns="http://schemas.openxmlformats.org/spreadsheetml/2006/main">
  <numFmts count="18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;\(0\)"/>
    <numFmt numFmtId="173" formatCode="0;[Red]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6"/>
      <color indexed="63"/>
      <name val="Calibri"/>
      <family val="2"/>
    </font>
    <font>
      <b/>
      <sz val="16"/>
      <color indexed="63"/>
      <name val="Calibri"/>
      <family val="2"/>
    </font>
    <font>
      <sz val="18"/>
      <color indexed="8"/>
      <name val="Calibri"/>
      <family val="2"/>
    </font>
    <font>
      <sz val="20"/>
      <color indexed="8"/>
      <name val="Calibri"/>
      <family val="2"/>
    </font>
    <font>
      <b/>
      <sz val="20"/>
      <color indexed="8"/>
      <name val="Calibri"/>
      <family val="2"/>
    </font>
    <font>
      <sz val="8"/>
      <name val="Calibri"/>
      <family val="2"/>
    </font>
    <font>
      <b/>
      <sz val="20"/>
      <color indexed="49"/>
      <name val="Calibri"/>
      <family val="2"/>
    </font>
    <font>
      <sz val="22"/>
      <color indexed="8"/>
      <name val="Calibri"/>
      <family val="2"/>
    </font>
    <font>
      <sz val="22"/>
      <color indexed="63"/>
      <name val="Calibri"/>
      <family val="2"/>
    </font>
    <font>
      <b/>
      <sz val="2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22"/>
      <color theme="1"/>
      <name val="Calibri"/>
      <family val="2"/>
    </font>
    <font>
      <b/>
      <sz val="2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63"/>
      </left>
      <right style="medium">
        <color indexed="63"/>
      </right>
      <top style="medium">
        <color indexed="63"/>
      </top>
      <bottom/>
    </border>
    <border>
      <left style="medium">
        <color indexed="63"/>
      </left>
      <right style="medium">
        <color indexed="63"/>
      </right>
      <top/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/>
    </border>
    <border>
      <left style="medium">
        <color indexed="63"/>
      </left>
      <right/>
      <top style="medium">
        <color indexed="63"/>
      </top>
      <bottom style="medium">
        <color indexed="63"/>
      </bottom>
    </border>
    <border>
      <left/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/>
      <bottom/>
    </border>
    <border>
      <left style="medium">
        <color indexed="63"/>
      </left>
      <right/>
      <top style="medium">
        <color indexed="63"/>
      </top>
      <bottom/>
    </border>
    <border>
      <left/>
      <right/>
      <top style="medium">
        <color indexed="63"/>
      </top>
      <bottom/>
    </border>
    <border>
      <left/>
      <right style="medium">
        <color indexed="63"/>
      </right>
      <top style="medium">
        <color indexed="63"/>
      </top>
      <bottom/>
    </border>
    <border>
      <left style="medium">
        <color indexed="63"/>
      </left>
      <right/>
      <top/>
      <bottom style="medium">
        <color indexed="63"/>
      </bottom>
    </border>
    <border>
      <left/>
      <right/>
      <top/>
      <bottom style="medium">
        <color indexed="63"/>
      </bottom>
    </border>
    <border>
      <left/>
      <right style="medium">
        <color indexed="63"/>
      </right>
      <top/>
      <bottom style="medium"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0" fontId="1" fillId="31" borderId="7" applyNumberFormat="0" applyFont="0" applyAlignment="0" applyProtection="0"/>
    <xf numFmtId="0" fontId="45" fillId="26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inden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172" fontId="4" fillId="0" borderId="0" xfId="0" applyNumberFormat="1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/>
    </xf>
    <xf numFmtId="172" fontId="9" fillId="0" borderId="0" xfId="0" applyNumberFormat="1" applyFont="1" applyBorder="1" applyAlignment="1">
      <alignment vertical="center" wrapText="1"/>
    </xf>
    <xf numFmtId="0" fontId="49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12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vertical="center" wrapText="1"/>
    </xf>
    <xf numFmtId="172" fontId="14" fillId="0" borderId="12" xfId="0" applyNumberFormat="1" applyFont="1" applyBorder="1" applyAlignment="1">
      <alignment vertical="center" wrapText="1"/>
    </xf>
    <xf numFmtId="173" fontId="14" fillId="0" borderId="12" xfId="0" applyNumberFormat="1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1" fontId="14" fillId="0" borderId="12" xfId="0" applyNumberFormat="1" applyFont="1" applyBorder="1" applyAlignment="1">
      <alignment vertical="center" wrapText="1"/>
    </xf>
    <xf numFmtId="0" fontId="13" fillId="32" borderId="12" xfId="0" applyFont="1" applyFill="1" applyBorder="1" applyAlignment="1">
      <alignment horizontal="center" vertical="center" wrapText="1"/>
    </xf>
    <xf numFmtId="173" fontId="14" fillId="0" borderId="13" xfId="0" applyNumberFormat="1" applyFont="1" applyBorder="1" applyAlignment="1">
      <alignment vertical="center" wrapText="1"/>
    </xf>
    <xf numFmtId="172" fontId="14" fillId="0" borderId="13" xfId="0" applyNumberFormat="1" applyFont="1" applyBorder="1" applyAlignment="1">
      <alignment vertical="center" wrapText="1"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50" fillId="0" borderId="15" xfId="0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32" borderId="14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0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9"/>
  <sheetViews>
    <sheetView tabSelected="1" zoomScale="50" zoomScaleNormal="50" zoomScaleSheetLayoutView="50" zoomScalePageLayoutView="0" workbookViewId="0" topLeftCell="A1">
      <selection activeCell="I8" sqref="I8"/>
    </sheetView>
  </sheetViews>
  <sheetFormatPr defaultColWidth="9.140625" defaultRowHeight="15"/>
  <cols>
    <col min="1" max="1" width="4.57421875" style="0" customWidth="1"/>
    <col min="2" max="2" width="4.7109375" style="0" customWidth="1"/>
    <col min="3" max="3" width="4.421875" style="0" customWidth="1"/>
    <col min="5" max="5" width="93.7109375" style="0" customWidth="1"/>
    <col min="6" max="6" width="6.8515625" style="0" customWidth="1"/>
    <col min="7" max="8" width="18.00390625" style="0" customWidth="1"/>
    <col min="9" max="9" width="10.57421875" style="0" customWidth="1"/>
    <col min="10" max="10" width="17.140625" style="0" customWidth="1"/>
    <col min="11" max="11" width="19.140625" style="0" customWidth="1"/>
    <col min="12" max="13" width="13.57421875" style="0" customWidth="1"/>
  </cols>
  <sheetData>
    <row r="1" spans="1:16" ht="28.5">
      <c r="A1" s="16"/>
      <c r="B1" s="16"/>
      <c r="C1" s="16"/>
      <c r="D1" s="16"/>
      <c r="E1" s="16"/>
      <c r="F1" s="16"/>
      <c r="G1" s="16"/>
      <c r="H1" s="16"/>
      <c r="I1" s="31"/>
      <c r="J1" s="32" t="s">
        <v>98</v>
      </c>
      <c r="K1" s="31"/>
      <c r="L1" s="31"/>
      <c r="M1" s="16"/>
      <c r="N1" s="16"/>
      <c r="O1" s="16"/>
      <c r="P1" s="16"/>
    </row>
    <row r="2" spans="1:16" ht="28.5">
      <c r="A2" s="16"/>
      <c r="B2" s="16"/>
      <c r="C2" s="16"/>
      <c r="D2" s="16"/>
      <c r="E2" s="16"/>
      <c r="F2" s="16"/>
      <c r="G2" s="16"/>
      <c r="H2" s="16"/>
      <c r="I2" s="31" t="s">
        <v>102</v>
      </c>
      <c r="J2" s="32"/>
      <c r="K2" s="31"/>
      <c r="L2" s="31"/>
      <c r="M2" s="16"/>
      <c r="N2" s="16"/>
      <c r="O2" s="16"/>
      <c r="P2" s="16"/>
    </row>
    <row r="3" spans="1:16" ht="21">
      <c r="A3" s="16"/>
      <c r="B3" s="16"/>
      <c r="C3" s="16"/>
      <c r="D3" s="16"/>
      <c r="E3" s="16"/>
      <c r="F3" s="16"/>
      <c r="G3" s="16"/>
      <c r="H3" s="16"/>
      <c r="I3" s="16"/>
      <c r="J3" s="2"/>
      <c r="K3" s="16"/>
      <c r="L3" s="16"/>
      <c r="M3" s="16"/>
      <c r="N3" s="16"/>
      <c r="O3" s="16"/>
      <c r="P3" s="16"/>
    </row>
    <row r="4" spans="1:16" ht="2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21">
      <c r="A5" s="43"/>
      <c r="B5" s="43"/>
      <c r="C5" s="43"/>
      <c r="D5" s="43"/>
      <c r="E5" s="43"/>
      <c r="F5" s="43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28.5">
      <c r="A6" s="44"/>
      <c r="B6" s="44"/>
      <c r="C6" s="44"/>
      <c r="D6" s="45" t="s">
        <v>91</v>
      </c>
      <c r="E6" s="45"/>
      <c r="F6" s="45"/>
      <c r="G6" s="45"/>
      <c r="H6" s="45"/>
      <c r="I6" s="45"/>
      <c r="J6" s="45"/>
      <c r="K6" s="19"/>
      <c r="L6" s="19"/>
      <c r="M6" s="19"/>
      <c r="N6" s="1"/>
      <c r="O6" s="1"/>
      <c r="P6" s="1"/>
    </row>
    <row r="7" spans="1:16" ht="28.5">
      <c r="A7" s="47" t="s">
        <v>100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1"/>
      <c r="O7" s="1"/>
      <c r="P7" s="1"/>
    </row>
    <row r="8" spans="1:16" ht="26.25">
      <c r="A8" s="17"/>
      <c r="B8" s="17"/>
      <c r="C8" s="17"/>
      <c r="D8" s="18"/>
      <c r="E8" s="18"/>
      <c r="F8" s="18"/>
      <c r="G8" s="18"/>
      <c r="H8" s="18"/>
      <c r="I8" s="18"/>
      <c r="J8" s="18"/>
      <c r="K8" s="1"/>
      <c r="L8" s="1"/>
      <c r="M8" s="1"/>
      <c r="N8" s="1"/>
      <c r="O8" s="1"/>
      <c r="P8" s="1"/>
    </row>
    <row r="9" spans="1:16" ht="27" customHeight="1" thickBot="1">
      <c r="A9" s="46"/>
      <c r="B9" s="46"/>
      <c r="C9" s="46"/>
      <c r="D9" s="2"/>
      <c r="E9" s="2"/>
      <c r="F9" s="2"/>
      <c r="G9" s="2"/>
      <c r="H9" s="2"/>
      <c r="I9" s="2"/>
      <c r="J9" s="2"/>
      <c r="L9" s="20" t="s">
        <v>89</v>
      </c>
      <c r="N9" s="1"/>
      <c r="O9" s="1"/>
      <c r="P9" s="1"/>
    </row>
    <row r="10" spans="1:16" ht="21.75" customHeight="1" thickBot="1">
      <c r="A10" s="49"/>
      <c r="B10" s="50"/>
      <c r="C10" s="51"/>
      <c r="D10" s="49" t="s">
        <v>0</v>
      </c>
      <c r="E10" s="51"/>
      <c r="F10" s="39" t="s">
        <v>1</v>
      </c>
      <c r="G10" s="8" t="s">
        <v>90</v>
      </c>
      <c r="H10" s="8" t="s">
        <v>93</v>
      </c>
      <c r="I10" s="8" t="s">
        <v>29</v>
      </c>
      <c r="J10" s="39" t="s">
        <v>94</v>
      </c>
      <c r="K10" s="39" t="s">
        <v>95</v>
      </c>
      <c r="L10" s="41" t="s">
        <v>29</v>
      </c>
      <c r="M10" s="42"/>
      <c r="N10" s="1"/>
      <c r="O10" s="1"/>
      <c r="P10" s="1"/>
    </row>
    <row r="11" spans="1:16" ht="60.75" customHeight="1" thickBot="1">
      <c r="A11" s="52"/>
      <c r="B11" s="53"/>
      <c r="C11" s="54"/>
      <c r="D11" s="52"/>
      <c r="E11" s="54"/>
      <c r="F11" s="40"/>
      <c r="G11" s="9" t="s">
        <v>97</v>
      </c>
      <c r="H11" s="9" t="s">
        <v>96</v>
      </c>
      <c r="I11" s="9" t="s">
        <v>92</v>
      </c>
      <c r="J11" s="40"/>
      <c r="K11" s="40"/>
      <c r="L11" s="10" t="s">
        <v>31</v>
      </c>
      <c r="M11" s="10" t="s">
        <v>32</v>
      </c>
      <c r="N11" s="1"/>
      <c r="O11" s="1"/>
      <c r="P11" s="1"/>
    </row>
    <row r="12" spans="1:16" ht="34.5" customHeight="1" thickBot="1">
      <c r="A12" s="10">
        <v>0</v>
      </c>
      <c r="B12" s="41">
        <v>1</v>
      </c>
      <c r="C12" s="42"/>
      <c r="D12" s="41">
        <v>2</v>
      </c>
      <c r="E12" s="42"/>
      <c r="F12" s="10">
        <v>3</v>
      </c>
      <c r="G12" s="10">
        <v>4</v>
      </c>
      <c r="H12" s="10">
        <v>5</v>
      </c>
      <c r="I12" s="10">
        <v>6</v>
      </c>
      <c r="J12" s="10">
        <v>7</v>
      </c>
      <c r="K12" s="10">
        <v>8</v>
      </c>
      <c r="L12" s="10">
        <v>9</v>
      </c>
      <c r="M12" s="10">
        <v>10</v>
      </c>
      <c r="N12" s="1"/>
      <c r="O12" s="1"/>
      <c r="P12" s="1"/>
    </row>
    <row r="13" spans="1:16" ht="34.5" customHeight="1" thickBot="1">
      <c r="A13" s="21" t="s">
        <v>2</v>
      </c>
      <c r="B13" s="21"/>
      <c r="C13" s="21"/>
      <c r="D13" s="33" t="s">
        <v>33</v>
      </c>
      <c r="E13" s="34"/>
      <c r="F13" s="21">
        <v>1</v>
      </c>
      <c r="G13" s="22">
        <f>G14+G17+G18</f>
        <v>65893</v>
      </c>
      <c r="H13" s="22">
        <v>66293</v>
      </c>
      <c r="I13" s="23">
        <f>H13/G13*100</f>
        <v>100.60704475437451</v>
      </c>
      <c r="J13" s="24">
        <v>64538</v>
      </c>
      <c r="K13" s="24">
        <f>J13*1.026</f>
        <v>66215.988</v>
      </c>
      <c r="L13" s="23">
        <f>J13/G13*100</f>
        <v>97.94363589455632</v>
      </c>
      <c r="M13" s="23">
        <f>K13/J13*100</f>
        <v>102.60000000000001</v>
      </c>
      <c r="N13" s="1"/>
      <c r="O13" s="1"/>
      <c r="P13" s="1"/>
    </row>
    <row r="14" spans="1:16" ht="34.5" customHeight="1" thickBot="1">
      <c r="A14" s="35"/>
      <c r="B14" s="21">
        <v>1</v>
      </c>
      <c r="C14" s="21"/>
      <c r="D14" s="33" t="s">
        <v>34</v>
      </c>
      <c r="E14" s="34"/>
      <c r="F14" s="21">
        <v>2</v>
      </c>
      <c r="G14" s="22">
        <v>65892</v>
      </c>
      <c r="H14" s="22">
        <v>66292</v>
      </c>
      <c r="I14" s="23">
        <f>H14/G14*100</f>
        <v>100.60705396709768</v>
      </c>
      <c r="J14" s="24">
        <v>64535</v>
      </c>
      <c r="K14" s="24">
        <f aca="true" t="shared" si="0" ref="K14:K33">J14*1.026</f>
        <v>66212.91</v>
      </c>
      <c r="L14" s="23">
        <f>J14/G14*100</f>
        <v>97.94056941662113</v>
      </c>
      <c r="M14" s="23">
        <f>K14/J14*100</f>
        <v>102.60000000000001</v>
      </c>
      <c r="N14" s="1"/>
      <c r="O14" s="1"/>
      <c r="P14" s="1"/>
    </row>
    <row r="15" spans="1:16" ht="34.5" customHeight="1" thickBot="1">
      <c r="A15" s="36"/>
      <c r="B15" s="21"/>
      <c r="C15" s="21"/>
      <c r="D15" s="25" t="s">
        <v>3</v>
      </c>
      <c r="E15" s="25" t="s">
        <v>4</v>
      </c>
      <c r="F15" s="21">
        <v>3</v>
      </c>
      <c r="G15" s="22">
        <v>29434</v>
      </c>
      <c r="H15" s="22">
        <v>36384</v>
      </c>
      <c r="I15" s="23">
        <f>H15/G15*100</f>
        <v>123.61214921519333</v>
      </c>
      <c r="J15" s="24">
        <v>27132</v>
      </c>
      <c r="K15" s="24">
        <f t="shared" si="0"/>
        <v>27837.432</v>
      </c>
      <c r="L15" s="23">
        <f>J15/G15*100</f>
        <v>92.17911259088129</v>
      </c>
      <c r="M15" s="23">
        <f>K15/J15*100</f>
        <v>102.60000000000001</v>
      </c>
      <c r="N15" s="1"/>
      <c r="O15" s="1"/>
      <c r="P15" s="1"/>
    </row>
    <row r="16" spans="1:16" ht="34.5" customHeight="1" thickBot="1">
      <c r="A16" s="36"/>
      <c r="B16" s="21"/>
      <c r="C16" s="21"/>
      <c r="D16" s="25" t="s">
        <v>5</v>
      </c>
      <c r="E16" s="25" t="s">
        <v>6</v>
      </c>
      <c r="F16" s="21">
        <v>4</v>
      </c>
      <c r="G16" s="22">
        <v>0</v>
      </c>
      <c r="H16" s="22">
        <v>0</v>
      </c>
      <c r="I16" s="23">
        <v>0</v>
      </c>
      <c r="J16" s="24">
        <v>0</v>
      </c>
      <c r="K16" s="24">
        <f t="shared" si="0"/>
        <v>0</v>
      </c>
      <c r="L16" s="23">
        <v>0</v>
      </c>
      <c r="M16" s="23">
        <v>0</v>
      </c>
      <c r="N16" s="1"/>
      <c r="O16" s="1"/>
      <c r="P16" s="1"/>
    </row>
    <row r="17" spans="1:16" ht="34.5" customHeight="1" thickBot="1">
      <c r="A17" s="36"/>
      <c r="B17" s="21">
        <v>2</v>
      </c>
      <c r="C17" s="21"/>
      <c r="D17" s="33" t="s">
        <v>35</v>
      </c>
      <c r="E17" s="34"/>
      <c r="F17" s="21">
        <v>5</v>
      </c>
      <c r="G17" s="22">
        <v>1</v>
      </c>
      <c r="H17" s="22">
        <v>1</v>
      </c>
      <c r="I17" s="23">
        <f>H17/G17*100</f>
        <v>100</v>
      </c>
      <c r="J17" s="24">
        <v>3</v>
      </c>
      <c r="K17" s="24">
        <f t="shared" si="0"/>
        <v>3.0780000000000003</v>
      </c>
      <c r="L17" s="23">
        <f>J17/G17*100</f>
        <v>300</v>
      </c>
      <c r="M17" s="23">
        <f>K17/J17*100</f>
        <v>102.60000000000001</v>
      </c>
      <c r="N17" s="1"/>
      <c r="O17" s="1"/>
      <c r="P17" s="1"/>
    </row>
    <row r="18" spans="1:16" ht="34.5" customHeight="1" thickBot="1">
      <c r="A18" s="37"/>
      <c r="B18" s="21">
        <v>3</v>
      </c>
      <c r="C18" s="21"/>
      <c r="D18" s="33" t="s">
        <v>7</v>
      </c>
      <c r="E18" s="34"/>
      <c r="F18" s="21">
        <v>6</v>
      </c>
      <c r="G18" s="22">
        <v>0</v>
      </c>
      <c r="H18" s="22">
        <v>0</v>
      </c>
      <c r="I18" s="23">
        <v>0</v>
      </c>
      <c r="J18" s="24">
        <v>0</v>
      </c>
      <c r="K18" s="24">
        <f t="shared" si="0"/>
        <v>0</v>
      </c>
      <c r="L18" s="23">
        <v>0</v>
      </c>
      <c r="M18" s="23">
        <v>0</v>
      </c>
      <c r="N18" s="1"/>
      <c r="O18" s="1"/>
      <c r="P18" s="1"/>
    </row>
    <row r="19" spans="1:16" ht="34.5" customHeight="1" thickBot="1">
      <c r="A19" s="21" t="s">
        <v>8</v>
      </c>
      <c r="B19" s="21"/>
      <c r="C19" s="21"/>
      <c r="D19" s="33" t="s">
        <v>36</v>
      </c>
      <c r="E19" s="34"/>
      <c r="F19" s="21">
        <v>7</v>
      </c>
      <c r="G19" s="22">
        <f>G20+G32+G33</f>
        <v>65145</v>
      </c>
      <c r="H19" s="22">
        <f>H20+H32+H33</f>
        <v>65545</v>
      </c>
      <c r="I19" s="23">
        <f aca="true" t="shared" si="1" ref="I19:I26">H19/G19*100</f>
        <v>100.61401488986108</v>
      </c>
      <c r="J19" s="24">
        <v>63771</v>
      </c>
      <c r="K19" s="24">
        <f t="shared" si="0"/>
        <v>65429.046</v>
      </c>
      <c r="L19" s="23">
        <f aca="true" t="shared" si="2" ref="L19:L26">J19/G19*100</f>
        <v>97.89085885332719</v>
      </c>
      <c r="M19" s="23">
        <f aca="true" t="shared" si="3" ref="M19:M26">K19/J19*100</f>
        <v>102.60000000000001</v>
      </c>
      <c r="N19" s="1"/>
      <c r="O19" s="1"/>
      <c r="P19" s="1"/>
    </row>
    <row r="20" spans="1:16" ht="34.5" customHeight="1" thickBot="1">
      <c r="A20" s="35"/>
      <c r="B20" s="21">
        <v>1</v>
      </c>
      <c r="C20" s="21"/>
      <c r="D20" s="33" t="s">
        <v>37</v>
      </c>
      <c r="E20" s="34"/>
      <c r="F20" s="21">
        <v>8</v>
      </c>
      <c r="G20" s="22">
        <f>G21+G22+G23+G31</f>
        <v>65095</v>
      </c>
      <c r="H20" s="22">
        <f>H21+H22+H23+H31</f>
        <v>65495</v>
      </c>
      <c r="I20" s="23">
        <f t="shared" si="1"/>
        <v>100.61448651970197</v>
      </c>
      <c r="J20" s="24">
        <v>63720</v>
      </c>
      <c r="K20" s="24">
        <f t="shared" si="0"/>
        <v>65376.72</v>
      </c>
      <c r="L20" s="23">
        <f t="shared" si="2"/>
        <v>97.88770258852446</v>
      </c>
      <c r="M20" s="23">
        <f t="shared" si="3"/>
        <v>102.60000000000001</v>
      </c>
      <c r="N20" s="1"/>
      <c r="O20" s="1"/>
      <c r="P20" s="1"/>
    </row>
    <row r="21" spans="1:16" ht="34.5" customHeight="1" thickBot="1">
      <c r="A21" s="36"/>
      <c r="B21" s="35"/>
      <c r="C21" s="21" t="s">
        <v>38</v>
      </c>
      <c r="D21" s="33" t="s">
        <v>39</v>
      </c>
      <c r="E21" s="34"/>
      <c r="F21" s="21">
        <v>9</v>
      </c>
      <c r="G21" s="22">
        <v>14864</v>
      </c>
      <c r="H21" s="22">
        <v>15264</v>
      </c>
      <c r="I21" s="23">
        <f t="shared" si="1"/>
        <v>102.69106566200215</v>
      </c>
      <c r="J21" s="24">
        <v>15133</v>
      </c>
      <c r="K21" s="24">
        <v>15527</v>
      </c>
      <c r="L21" s="23">
        <f t="shared" si="2"/>
        <v>101.80974165769645</v>
      </c>
      <c r="M21" s="23">
        <f t="shared" si="3"/>
        <v>102.60358157668672</v>
      </c>
      <c r="N21" s="1"/>
      <c r="O21" s="1"/>
      <c r="P21" s="1"/>
    </row>
    <row r="22" spans="1:16" ht="34.5" customHeight="1" thickBot="1">
      <c r="A22" s="36"/>
      <c r="B22" s="36"/>
      <c r="C22" s="21" t="s">
        <v>40</v>
      </c>
      <c r="D22" s="33" t="s">
        <v>41</v>
      </c>
      <c r="E22" s="34"/>
      <c r="F22" s="21">
        <v>10</v>
      </c>
      <c r="G22" s="22">
        <v>9898</v>
      </c>
      <c r="H22" s="22">
        <v>9898</v>
      </c>
      <c r="I22" s="23">
        <f t="shared" si="1"/>
        <v>100</v>
      </c>
      <c r="J22" s="24">
        <v>10074</v>
      </c>
      <c r="K22" s="24">
        <f t="shared" si="0"/>
        <v>10335.924</v>
      </c>
      <c r="L22" s="23">
        <f t="shared" si="2"/>
        <v>101.77813699737321</v>
      </c>
      <c r="M22" s="23">
        <f t="shared" si="3"/>
        <v>102.60000000000001</v>
      </c>
      <c r="N22" s="1"/>
      <c r="O22" s="1"/>
      <c r="P22" s="1"/>
    </row>
    <row r="23" spans="1:16" ht="34.5" customHeight="1" thickBot="1">
      <c r="A23" s="36"/>
      <c r="B23" s="36"/>
      <c r="C23" s="35" t="s">
        <v>42</v>
      </c>
      <c r="D23" s="33" t="s">
        <v>43</v>
      </c>
      <c r="E23" s="34"/>
      <c r="F23" s="21">
        <v>11</v>
      </c>
      <c r="G23" s="22">
        <v>32332</v>
      </c>
      <c r="H23" s="22">
        <v>32332</v>
      </c>
      <c r="I23" s="23">
        <f t="shared" si="1"/>
        <v>100</v>
      </c>
      <c r="J23" s="24">
        <v>33140</v>
      </c>
      <c r="K23" s="24">
        <f t="shared" si="0"/>
        <v>34001.64</v>
      </c>
      <c r="L23" s="23">
        <f t="shared" si="2"/>
        <v>102.49907212668563</v>
      </c>
      <c r="M23" s="23">
        <f t="shared" si="3"/>
        <v>102.60000000000001</v>
      </c>
      <c r="N23" s="1"/>
      <c r="O23" s="1"/>
      <c r="P23" s="1"/>
    </row>
    <row r="24" spans="1:16" ht="34.5" customHeight="1" thickBot="1">
      <c r="A24" s="36"/>
      <c r="B24" s="36"/>
      <c r="C24" s="36"/>
      <c r="D24" s="25" t="s">
        <v>9</v>
      </c>
      <c r="E24" s="25" t="s">
        <v>44</v>
      </c>
      <c r="F24" s="21">
        <v>12</v>
      </c>
      <c r="G24" s="22">
        <f>G25+G26</f>
        <v>30784</v>
      </c>
      <c r="H24" s="22">
        <f>H25+H26</f>
        <v>30784</v>
      </c>
      <c r="I24" s="23">
        <f t="shared" si="1"/>
        <v>100</v>
      </c>
      <c r="J24" s="24">
        <v>31554</v>
      </c>
      <c r="K24" s="24">
        <f t="shared" si="0"/>
        <v>32374.404000000002</v>
      </c>
      <c r="L24" s="23">
        <f t="shared" si="2"/>
        <v>102.50129937629937</v>
      </c>
      <c r="M24" s="23">
        <f t="shared" si="3"/>
        <v>102.60000000000001</v>
      </c>
      <c r="N24" s="1"/>
      <c r="O24" s="1"/>
      <c r="P24" s="1"/>
    </row>
    <row r="25" spans="1:16" ht="34.5" customHeight="1" thickBot="1">
      <c r="A25" s="36"/>
      <c r="B25" s="36"/>
      <c r="C25" s="36"/>
      <c r="D25" s="25" t="s">
        <v>10</v>
      </c>
      <c r="E25" s="25" t="s">
        <v>45</v>
      </c>
      <c r="F25" s="21">
        <v>13</v>
      </c>
      <c r="G25" s="26">
        <v>28083</v>
      </c>
      <c r="H25" s="26">
        <v>28083</v>
      </c>
      <c r="I25" s="23">
        <f t="shared" si="1"/>
        <v>100</v>
      </c>
      <c r="J25" s="24">
        <v>28785</v>
      </c>
      <c r="K25" s="24">
        <f t="shared" si="0"/>
        <v>29533.41</v>
      </c>
      <c r="L25" s="23">
        <f t="shared" si="2"/>
        <v>102.49973293451555</v>
      </c>
      <c r="M25" s="23">
        <f t="shared" si="3"/>
        <v>102.60000000000001</v>
      </c>
      <c r="N25" s="1"/>
      <c r="O25" s="1"/>
      <c r="P25" s="1"/>
    </row>
    <row r="26" spans="1:16" ht="34.5" customHeight="1" thickBot="1">
      <c r="A26" s="36"/>
      <c r="B26" s="36"/>
      <c r="C26" s="36"/>
      <c r="D26" s="25" t="s">
        <v>11</v>
      </c>
      <c r="E26" s="25" t="s">
        <v>46</v>
      </c>
      <c r="F26" s="21">
        <v>14</v>
      </c>
      <c r="G26" s="26">
        <v>2701</v>
      </c>
      <c r="H26" s="26">
        <v>2701</v>
      </c>
      <c r="I26" s="23">
        <f t="shared" si="1"/>
        <v>100</v>
      </c>
      <c r="J26" s="24">
        <v>2769</v>
      </c>
      <c r="K26" s="24">
        <f t="shared" si="0"/>
        <v>2840.994</v>
      </c>
      <c r="L26" s="23">
        <f t="shared" si="2"/>
        <v>102.51758607922991</v>
      </c>
      <c r="M26" s="23">
        <f t="shared" si="3"/>
        <v>102.60000000000001</v>
      </c>
      <c r="N26" s="1"/>
      <c r="O26" s="1"/>
      <c r="P26" s="1"/>
    </row>
    <row r="27" spans="1:16" ht="34.5" customHeight="1" thickBot="1">
      <c r="A27" s="36"/>
      <c r="B27" s="36"/>
      <c r="C27" s="36"/>
      <c r="D27" s="25" t="s">
        <v>12</v>
      </c>
      <c r="E27" s="25" t="s">
        <v>47</v>
      </c>
      <c r="F27" s="21">
        <v>15</v>
      </c>
      <c r="G27" s="22">
        <v>0</v>
      </c>
      <c r="H27" s="22">
        <v>0</v>
      </c>
      <c r="I27" s="23">
        <v>0</v>
      </c>
      <c r="J27" s="24">
        <f>G27*1.025</f>
        <v>0</v>
      </c>
      <c r="K27" s="24">
        <f t="shared" si="0"/>
        <v>0</v>
      </c>
      <c r="L27" s="23">
        <v>0</v>
      </c>
      <c r="M27" s="23">
        <v>0</v>
      </c>
      <c r="N27" s="1"/>
      <c r="O27" s="1"/>
      <c r="P27" s="1"/>
    </row>
    <row r="28" spans="1:16" ht="60.75" customHeight="1" thickBot="1">
      <c r="A28" s="36"/>
      <c r="B28" s="36"/>
      <c r="C28" s="36"/>
      <c r="D28" s="25"/>
      <c r="E28" s="25" t="s">
        <v>48</v>
      </c>
      <c r="F28" s="21">
        <v>16</v>
      </c>
      <c r="G28" s="22">
        <v>0</v>
      </c>
      <c r="H28" s="22">
        <v>0</v>
      </c>
      <c r="I28" s="23">
        <v>0</v>
      </c>
      <c r="J28" s="24">
        <f>G28*1.025</f>
        <v>0</v>
      </c>
      <c r="K28" s="24">
        <f t="shared" si="0"/>
        <v>0</v>
      </c>
      <c r="L28" s="23">
        <v>0</v>
      </c>
      <c r="M28" s="23">
        <v>0</v>
      </c>
      <c r="N28" s="1"/>
      <c r="O28" s="1"/>
      <c r="P28" s="1"/>
    </row>
    <row r="29" spans="1:16" ht="66" customHeight="1" thickBot="1">
      <c r="A29" s="36"/>
      <c r="B29" s="36"/>
      <c r="C29" s="36"/>
      <c r="D29" s="25" t="s">
        <v>13</v>
      </c>
      <c r="E29" s="25" t="s">
        <v>49</v>
      </c>
      <c r="F29" s="21">
        <v>17</v>
      </c>
      <c r="G29" s="22">
        <v>200</v>
      </c>
      <c r="H29" s="22">
        <v>200</v>
      </c>
      <c r="I29" s="23">
        <f>H29/G29*100</f>
        <v>100</v>
      </c>
      <c r="J29" s="24">
        <f>G29*1.025</f>
        <v>204.99999999999997</v>
      </c>
      <c r="K29" s="24">
        <f t="shared" si="0"/>
        <v>210.32999999999998</v>
      </c>
      <c r="L29" s="23">
        <f>J29/G29*100</f>
        <v>102.49999999999999</v>
      </c>
      <c r="M29" s="23">
        <f>K29/J29*100</f>
        <v>102.60000000000001</v>
      </c>
      <c r="N29" s="1"/>
      <c r="O29" s="1"/>
      <c r="P29" s="1"/>
    </row>
    <row r="30" spans="1:16" ht="36" customHeight="1" thickBot="1">
      <c r="A30" s="36"/>
      <c r="B30" s="36"/>
      <c r="C30" s="37"/>
      <c r="D30" s="25" t="s">
        <v>14</v>
      </c>
      <c r="E30" s="25" t="s">
        <v>15</v>
      </c>
      <c r="F30" s="21">
        <v>18</v>
      </c>
      <c r="G30" s="22">
        <v>1348</v>
      </c>
      <c r="H30" s="22">
        <v>1348</v>
      </c>
      <c r="I30" s="23">
        <f>H30/G30*100</f>
        <v>100</v>
      </c>
      <c r="J30" s="24">
        <f>G30*1.025</f>
        <v>1381.6999999999998</v>
      </c>
      <c r="K30" s="24">
        <f t="shared" si="0"/>
        <v>1417.6241999999997</v>
      </c>
      <c r="L30" s="23">
        <v>0</v>
      </c>
      <c r="M30" s="23">
        <v>0</v>
      </c>
      <c r="N30" s="1"/>
      <c r="O30" s="1"/>
      <c r="P30" s="1"/>
    </row>
    <row r="31" spans="1:16" ht="34.5" customHeight="1" thickBot="1">
      <c r="A31" s="36"/>
      <c r="B31" s="37"/>
      <c r="C31" s="21" t="s">
        <v>50</v>
      </c>
      <c r="D31" s="33" t="s">
        <v>51</v>
      </c>
      <c r="E31" s="34"/>
      <c r="F31" s="21">
        <v>19</v>
      </c>
      <c r="G31" s="22">
        <v>8001</v>
      </c>
      <c r="H31" s="22">
        <v>8001</v>
      </c>
      <c r="I31" s="23">
        <f>H31/G31*100</f>
        <v>100</v>
      </c>
      <c r="J31" s="24">
        <v>5373</v>
      </c>
      <c r="K31" s="24">
        <f t="shared" si="0"/>
        <v>5512.698</v>
      </c>
      <c r="L31" s="23">
        <f>J31/G31*100</f>
        <v>67.1541057367829</v>
      </c>
      <c r="M31" s="23">
        <f>K31/J31*100</f>
        <v>102.60000000000001</v>
      </c>
      <c r="N31" s="1"/>
      <c r="O31" s="1"/>
      <c r="P31" s="1"/>
    </row>
    <row r="32" spans="1:16" ht="34.5" customHeight="1" thickBot="1">
      <c r="A32" s="36"/>
      <c r="B32" s="21">
        <v>2</v>
      </c>
      <c r="C32" s="21"/>
      <c r="D32" s="33" t="s">
        <v>52</v>
      </c>
      <c r="E32" s="34"/>
      <c r="F32" s="21">
        <v>20</v>
      </c>
      <c r="G32" s="22">
        <v>50</v>
      </c>
      <c r="H32" s="22">
        <v>50</v>
      </c>
      <c r="I32" s="23">
        <f>H32/G32*100</f>
        <v>100</v>
      </c>
      <c r="J32" s="24">
        <v>51</v>
      </c>
      <c r="K32" s="24">
        <v>53</v>
      </c>
      <c r="L32" s="23">
        <f>J32/G32*100</f>
        <v>102</v>
      </c>
      <c r="M32" s="23">
        <f>K32/J32*100</f>
        <v>103.921568627451</v>
      </c>
      <c r="N32" s="1"/>
      <c r="O32" s="1"/>
      <c r="P32" s="1"/>
    </row>
    <row r="33" spans="1:16" ht="34.5" customHeight="1" thickBot="1">
      <c r="A33" s="37"/>
      <c r="B33" s="21">
        <v>3</v>
      </c>
      <c r="C33" s="21"/>
      <c r="D33" s="33" t="s">
        <v>16</v>
      </c>
      <c r="E33" s="34"/>
      <c r="F33" s="21">
        <v>21</v>
      </c>
      <c r="G33" s="22"/>
      <c r="H33" s="22"/>
      <c r="I33" s="23">
        <v>0</v>
      </c>
      <c r="J33" s="24">
        <v>0</v>
      </c>
      <c r="K33" s="24">
        <f t="shared" si="0"/>
        <v>0</v>
      </c>
      <c r="L33" s="23">
        <v>0</v>
      </c>
      <c r="M33" s="23">
        <v>0</v>
      </c>
      <c r="N33" s="1"/>
      <c r="O33" s="1"/>
      <c r="P33" s="1"/>
    </row>
    <row r="34" spans="1:16" ht="34.5" customHeight="1" thickBot="1">
      <c r="A34" s="21" t="s">
        <v>17</v>
      </c>
      <c r="B34" s="21"/>
      <c r="C34" s="21"/>
      <c r="D34" s="33" t="s">
        <v>53</v>
      </c>
      <c r="E34" s="34"/>
      <c r="F34" s="21">
        <v>22</v>
      </c>
      <c r="G34" s="22">
        <f>G13-G19</f>
        <v>748</v>
      </c>
      <c r="H34" s="22">
        <f>H13-H19</f>
        <v>748</v>
      </c>
      <c r="I34" s="23">
        <f>H34/G34*100</f>
        <v>100</v>
      </c>
      <c r="J34" s="23">
        <v>767</v>
      </c>
      <c r="K34" s="23">
        <f>K13-K19</f>
        <v>786.9419999999955</v>
      </c>
      <c r="L34" s="23">
        <f>J34/G34*100</f>
        <v>102.54010695187165</v>
      </c>
      <c r="M34" s="23">
        <f>K34/J34*100</f>
        <v>102.5999999999994</v>
      </c>
      <c r="N34" s="1"/>
      <c r="O34" s="1"/>
      <c r="P34" s="1"/>
    </row>
    <row r="35" spans="1:16" ht="34.5" customHeight="1" thickBot="1">
      <c r="A35" s="21" t="s">
        <v>18</v>
      </c>
      <c r="B35" s="21"/>
      <c r="C35" s="21"/>
      <c r="D35" s="33" t="s">
        <v>19</v>
      </c>
      <c r="E35" s="34"/>
      <c r="F35" s="21">
        <v>23</v>
      </c>
      <c r="G35" s="22">
        <v>0</v>
      </c>
      <c r="H35" s="22">
        <v>0</v>
      </c>
      <c r="I35" s="23">
        <v>0</v>
      </c>
      <c r="J35" s="24">
        <v>0</v>
      </c>
      <c r="K35" s="24">
        <v>0</v>
      </c>
      <c r="L35" s="23">
        <v>0</v>
      </c>
      <c r="M35" s="23">
        <v>0</v>
      </c>
      <c r="N35" s="1"/>
      <c r="O35" s="1"/>
      <c r="P35" s="1"/>
    </row>
    <row r="36" spans="1:16" ht="69" customHeight="1" thickBot="1">
      <c r="A36" s="21" t="s">
        <v>20</v>
      </c>
      <c r="B36" s="21"/>
      <c r="C36" s="21"/>
      <c r="D36" s="33" t="s">
        <v>54</v>
      </c>
      <c r="E36" s="34"/>
      <c r="F36" s="21">
        <v>24</v>
      </c>
      <c r="G36" s="22">
        <v>0</v>
      </c>
      <c r="H36" s="22">
        <v>0</v>
      </c>
      <c r="I36" s="23">
        <v>0</v>
      </c>
      <c r="J36" s="24">
        <v>0</v>
      </c>
      <c r="K36" s="24">
        <v>0</v>
      </c>
      <c r="L36" s="23">
        <v>0</v>
      </c>
      <c r="M36" s="23">
        <v>0</v>
      </c>
      <c r="N36" s="1"/>
      <c r="O36" s="1"/>
      <c r="P36" s="1"/>
    </row>
    <row r="37" spans="1:16" ht="34.5" customHeight="1" thickBot="1">
      <c r="A37" s="35"/>
      <c r="B37" s="21">
        <v>1</v>
      </c>
      <c r="C37" s="21"/>
      <c r="D37" s="33" t="s">
        <v>55</v>
      </c>
      <c r="E37" s="34"/>
      <c r="F37" s="21">
        <v>25</v>
      </c>
      <c r="G37" s="22">
        <v>0</v>
      </c>
      <c r="H37" s="22">
        <v>0</v>
      </c>
      <c r="I37" s="23">
        <v>0</v>
      </c>
      <c r="J37" s="24">
        <v>0</v>
      </c>
      <c r="K37" s="24">
        <v>0</v>
      </c>
      <c r="L37" s="23">
        <v>0</v>
      </c>
      <c r="M37" s="23">
        <v>0</v>
      </c>
      <c r="N37" s="1"/>
      <c r="O37" s="1"/>
      <c r="P37" s="1"/>
    </row>
    <row r="38" spans="1:16" ht="34.5" customHeight="1" thickBot="1">
      <c r="A38" s="36"/>
      <c r="B38" s="21">
        <v>2</v>
      </c>
      <c r="C38" s="21"/>
      <c r="D38" s="33" t="s">
        <v>56</v>
      </c>
      <c r="E38" s="34"/>
      <c r="F38" s="21">
        <v>26</v>
      </c>
      <c r="G38" s="22">
        <v>0</v>
      </c>
      <c r="H38" s="22">
        <v>0</v>
      </c>
      <c r="I38" s="23">
        <v>0</v>
      </c>
      <c r="J38" s="24">
        <v>0</v>
      </c>
      <c r="K38" s="24">
        <v>0</v>
      </c>
      <c r="L38" s="23">
        <v>0</v>
      </c>
      <c r="M38" s="23">
        <v>0</v>
      </c>
      <c r="N38" s="1"/>
      <c r="O38" s="1"/>
      <c r="P38" s="1"/>
    </row>
    <row r="39" spans="1:16" ht="34.5" customHeight="1" thickBot="1">
      <c r="A39" s="36"/>
      <c r="B39" s="21">
        <v>3</v>
      </c>
      <c r="C39" s="21"/>
      <c r="D39" s="33" t="s">
        <v>57</v>
      </c>
      <c r="E39" s="34"/>
      <c r="F39" s="21">
        <v>27</v>
      </c>
      <c r="G39" s="22">
        <v>0</v>
      </c>
      <c r="H39" s="22">
        <v>0</v>
      </c>
      <c r="I39" s="23">
        <v>0</v>
      </c>
      <c r="J39" s="24">
        <v>0</v>
      </c>
      <c r="K39" s="24">
        <v>0</v>
      </c>
      <c r="L39" s="23">
        <v>0</v>
      </c>
      <c r="M39" s="23">
        <v>0</v>
      </c>
      <c r="N39" s="1"/>
      <c r="O39" s="1"/>
      <c r="P39" s="1"/>
    </row>
    <row r="40" spans="1:16" ht="140.25" customHeight="1" thickBot="1">
      <c r="A40" s="36"/>
      <c r="B40" s="21">
        <v>4</v>
      </c>
      <c r="C40" s="21"/>
      <c r="D40" s="33" t="s">
        <v>58</v>
      </c>
      <c r="E40" s="34"/>
      <c r="F40" s="21">
        <v>28</v>
      </c>
      <c r="G40" s="22">
        <v>0</v>
      </c>
      <c r="H40" s="22">
        <v>0</v>
      </c>
      <c r="I40" s="23">
        <v>0</v>
      </c>
      <c r="J40" s="24">
        <v>0</v>
      </c>
      <c r="K40" s="24">
        <v>0</v>
      </c>
      <c r="L40" s="23">
        <v>0</v>
      </c>
      <c r="M40" s="23">
        <v>0</v>
      </c>
      <c r="N40" s="1"/>
      <c r="O40" s="1"/>
      <c r="P40" s="1"/>
    </row>
    <row r="41" spans="1:16" ht="34.5" customHeight="1" thickBot="1">
      <c r="A41" s="36"/>
      <c r="B41" s="21">
        <v>5</v>
      </c>
      <c r="C41" s="21"/>
      <c r="D41" s="33" t="s">
        <v>59</v>
      </c>
      <c r="E41" s="34"/>
      <c r="F41" s="21">
        <v>29</v>
      </c>
      <c r="G41" s="22">
        <v>0</v>
      </c>
      <c r="H41" s="22">
        <v>0</v>
      </c>
      <c r="I41" s="23">
        <v>0</v>
      </c>
      <c r="J41" s="24">
        <v>0</v>
      </c>
      <c r="K41" s="24">
        <v>0</v>
      </c>
      <c r="L41" s="23">
        <v>0</v>
      </c>
      <c r="M41" s="23">
        <v>0</v>
      </c>
      <c r="N41" s="1"/>
      <c r="O41" s="1"/>
      <c r="P41" s="1"/>
    </row>
    <row r="42" spans="1:16" ht="60.75" customHeight="1" thickBot="1">
      <c r="A42" s="36"/>
      <c r="B42" s="21">
        <v>6</v>
      </c>
      <c r="C42" s="21"/>
      <c r="D42" s="33" t="s">
        <v>60</v>
      </c>
      <c r="E42" s="34"/>
      <c r="F42" s="21">
        <v>30</v>
      </c>
      <c r="G42" s="22">
        <v>0</v>
      </c>
      <c r="H42" s="22">
        <v>0</v>
      </c>
      <c r="I42" s="23">
        <v>0</v>
      </c>
      <c r="J42" s="24">
        <v>0</v>
      </c>
      <c r="K42" s="24">
        <v>0</v>
      </c>
      <c r="L42" s="23">
        <v>0</v>
      </c>
      <c r="M42" s="23">
        <v>0</v>
      </c>
      <c r="N42" s="1"/>
      <c r="O42" s="1"/>
      <c r="P42" s="1"/>
    </row>
    <row r="43" spans="1:16" ht="114" customHeight="1" thickBot="1">
      <c r="A43" s="36"/>
      <c r="B43" s="21">
        <v>7</v>
      </c>
      <c r="C43" s="21"/>
      <c r="D43" s="33" t="s">
        <v>61</v>
      </c>
      <c r="E43" s="34"/>
      <c r="F43" s="21">
        <v>31</v>
      </c>
      <c r="G43" s="22">
        <v>0</v>
      </c>
      <c r="H43" s="22">
        <v>0</v>
      </c>
      <c r="I43" s="23">
        <v>0</v>
      </c>
      <c r="J43" s="24">
        <v>0</v>
      </c>
      <c r="K43" s="24">
        <v>0</v>
      </c>
      <c r="L43" s="23">
        <v>0</v>
      </c>
      <c r="M43" s="23">
        <v>0</v>
      </c>
      <c r="N43" s="1"/>
      <c r="O43" s="1"/>
      <c r="P43" s="1"/>
    </row>
    <row r="44" spans="1:16" ht="122.25" customHeight="1" thickBot="1">
      <c r="A44" s="36"/>
      <c r="B44" s="21">
        <v>8</v>
      </c>
      <c r="C44" s="21"/>
      <c r="D44" s="33" t="s">
        <v>62</v>
      </c>
      <c r="E44" s="34"/>
      <c r="F44" s="21">
        <v>32</v>
      </c>
      <c r="G44" s="22">
        <v>0</v>
      </c>
      <c r="H44" s="22">
        <v>0</v>
      </c>
      <c r="I44" s="23">
        <v>0</v>
      </c>
      <c r="J44" s="24">
        <v>0</v>
      </c>
      <c r="K44" s="24">
        <v>0</v>
      </c>
      <c r="L44" s="23">
        <v>0</v>
      </c>
      <c r="M44" s="23">
        <v>0</v>
      </c>
      <c r="N44" s="1"/>
      <c r="O44" s="1"/>
      <c r="P44" s="1"/>
    </row>
    <row r="45" spans="1:16" ht="34.5" customHeight="1" thickBot="1">
      <c r="A45" s="36"/>
      <c r="B45" s="21"/>
      <c r="C45" s="21" t="s">
        <v>3</v>
      </c>
      <c r="D45" s="33" t="s">
        <v>63</v>
      </c>
      <c r="E45" s="34"/>
      <c r="F45" s="21">
        <v>33</v>
      </c>
      <c r="G45" s="22">
        <v>0</v>
      </c>
      <c r="H45" s="22">
        <v>0</v>
      </c>
      <c r="I45" s="23">
        <v>0</v>
      </c>
      <c r="J45" s="24">
        <v>0</v>
      </c>
      <c r="K45" s="24">
        <v>0</v>
      </c>
      <c r="L45" s="23">
        <v>0</v>
      </c>
      <c r="M45" s="23">
        <v>0</v>
      </c>
      <c r="N45" s="1"/>
      <c r="O45" s="1"/>
      <c r="P45" s="1"/>
    </row>
    <row r="46" spans="1:16" ht="34.5" customHeight="1" thickBot="1">
      <c r="A46" s="36"/>
      <c r="B46" s="21"/>
      <c r="C46" s="21" t="s">
        <v>5</v>
      </c>
      <c r="D46" s="33" t="s">
        <v>64</v>
      </c>
      <c r="E46" s="34"/>
      <c r="F46" s="21" t="s">
        <v>65</v>
      </c>
      <c r="G46" s="22">
        <v>0</v>
      </c>
      <c r="H46" s="22">
        <v>0</v>
      </c>
      <c r="I46" s="23">
        <v>0</v>
      </c>
      <c r="J46" s="24">
        <v>0</v>
      </c>
      <c r="K46" s="24">
        <v>0</v>
      </c>
      <c r="L46" s="23">
        <v>0</v>
      </c>
      <c r="M46" s="23">
        <v>0</v>
      </c>
      <c r="N46" s="1"/>
      <c r="O46" s="1"/>
      <c r="P46" s="1"/>
    </row>
    <row r="47" spans="1:16" ht="34.5" customHeight="1" thickBot="1">
      <c r="A47" s="36"/>
      <c r="B47" s="21"/>
      <c r="C47" s="21" t="s">
        <v>21</v>
      </c>
      <c r="D47" s="33" t="s">
        <v>66</v>
      </c>
      <c r="E47" s="34"/>
      <c r="F47" s="21">
        <v>34</v>
      </c>
      <c r="G47" s="22"/>
      <c r="H47" s="22"/>
      <c r="I47" s="23">
        <v>0</v>
      </c>
      <c r="J47" s="24">
        <v>0</v>
      </c>
      <c r="K47" s="24">
        <v>0</v>
      </c>
      <c r="L47" s="23">
        <v>0</v>
      </c>
      <c r="M47" s="23">
        <v>0</v>
      </c>
      <c r="N47" s="1"/>
      <c r="O47" s="1"/>
      <c r="P47" s="1"/>
    </row>
    <row r="48" spans="1:16" ht="34.5" customHeight="1" thickBot="1">
      <c r="A48" s="37"/>
      <c r="B48" s="21">
        <v>9</v>
      </c>
      <c r="C48" s="21"/>
      <c r="D48" s="33" t="s">
        <v>67</v>
      </c>
      <c r="E48" s="34"/>
      <c r="F48" s="21">
        <v>35</v>
      </c>
      <c r="G48" s="22">
        <v>0</v>
      </c>
      <c r="H48" s="22">
        <v>0</v>
      </c>
      <c r="I48" s="23">
        <v>0</v>
      </c>
      <c r="J48" s="24">
        <v>0</v>
      </c>
      <c r="K48" s="24">
        <v>0</v>
      </c>
      <c r="L48" s="23">
        <v>0</v>
      </c>
      <c r="M48" s="23">
        <v>0</v>
      </c>
      <c r="N48" s="1"/>
      <c r="O48" s="1"/>
      <c r="P48" s="1"/>
    </row>
    <row r="49" spans="1:16" ht="34.5" customHeight="1" thickBot="1">
      <c r="A49" s="21" t="s">
        <v>68</v>
      </c>
      <c r="B49" s="21"/>
      <c r="C49" s="21"/>
      <c r="D49" s="33" t="s">
        <v>69</v>
      </c>
      <c r="E49" s="34"/>
      <c r="F49" s="21">
        <v>36</v>
      </c>
      <c r="G49" s="22">
        <v>0</v>
      </c>
      <c r="H49" s="22">
        <v>0</v>
      </c>
      <c r="I49" s="23">
        <v>0</v>
      </c>
      <c r="J49" s="24">
        <v>0</v>
      </c>
      <c r="K49" s="24">
        <v>0</v>
      </c>
      <c r="L49" s="23">
        <v>0</v>
      </c>
      <c r="M49" s="23">
        <v>0</v>
      </c>
      <c r="N49" s="1"/>
      <c r="O49" s="1"/>
      <c r="P49" s="1"/>
    </row>
    <row r="50" spans="1:16" ht="34.5" customHeight="1" thickBot="1">
      <c r="A50" s="21" t="s">
        <v>70</v>
      </c>
      <c r="B50" s="21"/>
      <c r="C50" s="21"/>
      <c r="D50" s="33" t="s">
        <v>71</v>
      </c>
      <c r="E50" s="34"/>
      <c r="F50" s="21">
        <v>37</v>
      </c>
      <c r="G50" s="22">
        <v>0</v>
      </c>
      <c r="H50" s="22">
        <v>0</v>
      </c>
      <c r="I50" s="23">
        <v>0</v>
      </c>
      <c r="J50" s="24">
        <v>0</v>
      </c>
      <c r="K50" s="24">
        <v>0</v>
      </c>
      <c r="L50" s="23">
        <v>0</v>
      </c>
      <c r="M50" s="23">
        <v>0</v>
      </c>
      <c r="N50" s="1"/>
      <c r="O50" s="1"/>
      <c r="P50" s="1"/>
    </row>
    <row r="51" spans="1:16" ht="34.5" customHeight="1" thickBot="1">
      <c r="A51" s="35"/>
      <c r="B51" s="35"/>
      <c r="C51" s="21" t="s">
        <v>3</v>
      </c>
      <c r="D51" s="33" t="s">
        <v>72</v>
      </c>
      <c r="E51" s="34"/>
      <c r="F51" s="21">
        <v>38</v>
      </c>
      <c r="G51" s="22"/>
      <c r="H51" s="22"/>
      <c r="I51" s="23">
        <v>0</v>
      </c>
      <c r="J51" s="24">
        <v>0</v>
      </c>
      <c r="K51" s="24">
        <v>0</v>
      </c>
      <c r="L51" s="23">
        <v>0</v>
      </c>
      <c r="M51" s="23">
        <v>0</v>
      </c>
      <c r="N51" s="1"/>
      <c r="O51" s="1"/>
      <c r="P51" s="1"/>
    </row>
    <row r="52" spans="1:16" ht="34.5" customHeight="1" thickBot="1">
      <c r="A52" s="36"/>
      <c r="B52" s="36"/>
      <c r="C52" s="21" t="s">
        <v>5</v>
      </c>
      <c r="D52" s="33" t="s">
        <v>73</v>
      </c>
      <c r="E52" s="34"/>
      <c r="F52" s="21">
        <v>39</v>
      </c>
      <c r="G52" s="22">
        <v>0</v>
      </c>
      <c r="H52" s="22">
        <v>0</v>
      </c>
      <c r="I52" s="23">
        <v>0</v>
      </c>
      <c r="J52" s="24">
        <v>0</v>
      </c>
      <c r="K52" s="24">
        <v>0</v>
      </c>
      <c r="L52" s="23">
        <v>0</v>
      </c>
      <c r="M52" s="23">
        <v>0</v>
      </c>
      <c r="N52" s="1"/>
      <c r="O52" s="1"/>
      <c r="P52" s="1"/>
    </row>
    <row r="53" spans="1:16" ht="34.5" customHeight="1" thickBot="1">
      <c r="A53" s="36"/>
      <c r="B53" s="36"/>
      <c r="C53" s="21" t="s">
        <v>21</v>
      </c>
      <c r="D53" s="33" t="s">
        <v>74</v>
      </c>
      <c r="E53" s="34"/>
      <c r="F53" s="21">
        <v>40</v>
      </c>
      <c r="G53" s="22">
        <v>0</v>
      </c>
      <c r="H53" s="22">
        <v>0</v>
      </c>
      <c r="I53" s="23">
        <v>0</v>
      </c>
      <c r="J53" s="24">
        <v>0</v>
      </c>
      <c r="K53" s="24">
        <v>0</v>
      </c>
      <c r="L53" s="23">
        <v>0</v>
      </c>
      <c r="M53" s="23">
        <v>0</v>
      </c>
      <c r="N53" s="1"/>
      <c r="O53" s="1"/>
      <c r="P53" s="1"/>
    </row>
    <row r="54" spans="1:16" ht="34.5" customHeight="1" thickBot="1">
      <c r="A54" s="36"/>
      <c r="B54" s="36"/>
      <c r="C54" s="21" t="s">
        <v>22</v>
      </c>
      <c r="D54" s="33" t="s">
        <v>75</v>
      </c>
      <c r="E54" s="34"/>
      <c r="F54" s="21">
        <v>41</v>
      </c>
      <c r="G54" s="22">
        <v>0</v>
      </c>
      <c r="H54" s="22">
        <v>0</v>
      </c>
      <c r="I54" s="23">
        <v>0</v>
      </c>
      <c r="J54" s="24">
        <v>0</v>
      </c>
      <c r="K54" s="24">
        <v>0</v>
      </c>
      <c r="L54" s="23">
        <v>0</v>
      </c>
      <c r="M54" s="23">
        <v>0</v>
      </c>
      <c r="N54" s="1"/>
      <c r="O54" s="1"/>
      <c r="P54" s="1"/>
    </row>
    <row r="55" spans="1:16" ht="34.5" customHeight="1" thickBot="1">
      <c r="A55" s="37"/>
      <c r="B55" s="37"/>
      <c r="C55" s="21" t="s">
        <v>23</v>
      </c>
      <c r="D55" s="33" t="s">
        <v>24</v>
      </c>
      <c r="E55" s="34"/>
      <c r="F55" s="21">
        <v>42</v>
      </c>
      <c r="G55" s="22">
        <v>0</v>
      </c>
      <c r="H55" s="22">
        <v>0</v>
      </c>
      <c r="I55" s="23">
        <v>0</v>
      </c>
      <c r="J55" s="24">
        <v>0</v>
      </c>
      <c r="K55" s="24">
        <v>0</v>
      </c>
      <c r="L55" s="23">
        <v>0</v>
      </c>
      <c r="M55" s="23">
        <v>0</v>
      </c>
      <c r="N55" s="1"/>
      <c r="O55" s="1"/>
      <c r="P55" s="1"/>
    </row>
    <row r="56" spans="1:16" ht="34.5" customHeight="1" thickBot="1">
      <c r="A56" s="21" t="s">
        <v>76</v>
      </c>
      <c r="B56" s="21"/>
      <c r="C56" s="21"/>
      <c r="D56" s="33" t="s">
        <v>77</v>
      </c>
      <c r="E56" s="34"/>
      <c r="F56" s="21">
        <v>43</v>
      </c>
      <c r="G56" s="22">
        <v>26893</v>
      </c>
      <c r="H56" s="22">
        <v>26893</v>
      </c>
      <c r="I56" s="23">
        <f>H56/G56*100</f>
        <v>100</v>
      </c>
      <c r="J56" s="24">
        <v>2147</v>
      </c>
      <c r="K56" s="24">
        <v>2560</v>
      </c>
      <c r="L56" s="23">
        <f>J56/G56*100</f>
        <v>7.983490127542484</v>
      </c>
      <c r="M56" s="23">
        <f>K56/J56*100</f>
        <v>119.2361434559851</v>
      </c>
      <c r="N56" s="1"/>
      <c r="O56" s="1"/>
      <c r="P56" s="1"/>
    </row>
    <row r="57" spans="1:16" ht="34.5" customHeight="1" thickBot="1">
      <c r="A57" s="35"/>
      <c r="B57" s="21">
        <v>1</v>
      </c>
      <c r="C57" s="21"/>
      <c r="D57" s="33" t="s">
        <v>78</v>
      </c>
      <c r="E57" s="34"/>
      <c r="F57" s="21">
        <v>44</v>
      </c>
      <c r="G57" s="22">
        <v>0</v>
      </c>
      <c r="H57" s="22">
        <v>0</v>
      </c>
      <c r="I57" s="23">
        <v>0</v>
      </c>
      <c r="J57" s="24">
        <v>0</v>
      </c>
      <c r="K57" s="24">
        <v>0</v>
      </c>
      <c r="L57" s="23">
        <v>0</v>
      </c>
      <c r="M57" s="23">
        <v>0</v>
      </c>
      <c r="N57" s="1"/>
      <c r="O57" s="1"/>
      <c r="P57" s="1"/>
    </row>
    <row r="58" spans="1:16" ht="67.5" customHeight="1" thickBot="1">
      <c r="A58" s="37"/>
      <c r="B58" s="21"/>
      <c r="C58" s="21"/>
      <c r="D58" s="25"/>
      <c r="E58" s="25" t="s">
        <v>79</v>
      </c>
      <c r="F58" s="21">
        <v>45</v>
      </c>
      <c r="G58" s="22">
        <v>0</v>
      </c>
      <c r="H58" s="22">
        <v>0</v>
      </c>
      <c r="I58" s="23">
        <v>0</v>
      </c>
      <c r="J58" s="24">
        <v>0</v>
      </c>
      <c r="K58" s="24">
        <v>0</v>
      </c>
      <c r="L58" s="23">
        <v>0</v>
      </c>
      <c r="M58" s="23">
        <v>0</v>
      </c>
      <c r="N58" s="1"/>
      <c r="O58" s="1"/>
      <c r="P58" s="1"/>
    </row>
    <row r="59" spans="1:16" ht="34.5" customHeight="1" thickBot="1">
      <c r="A59" s="21" t="s">
        <v>80</v>
      </c>
      <c r="B59" s="21"/>
      <c r="C59" s="21"/>
      <c r="D59" s="33" t="s">
        <v>81</v>
      </c>
      <c r="E59" s="34"/>
      <c r="F59" s="21">
        <v>46</v>
      </c>
      <c r="G59" s="22">
        <v>26893</v>
      </c>
      <c r="H59" s="22">
        <v>26893</v>
      </c>
      <c r="I59" s="23">
        <f>H59/G59*100</f>
        <v>100</v>
      </c>
      <c r="J59" s="24">
        <v>2147</v>
      </c>
      <c r="K59" s="24">
        <v>2560</v>
      </c>
      <c r="L59" s="23">
        <f>J59/G59*100</f>
        <v>7.983490127542484</v>
      </c>
      <c r="M59" s="23">
        <f>K59/J59*100</f>
        <v>119.2361434559851</v>
      </c>
      <c r="N59" s="1"/>
      <c r="O59" s="1"/>
      <c r="P59" s="1"/>
    </row>
    <row r="60" spans="1:16" ht="34.5" customHeight="1" thickBot="1">
      <c r="A60" s="21" t="s">
        <v>30</v>
      </c>
      <c r="B60" s="21"/>
      <c r="C60" s="21"/>
      <c r="D60" s="33" t="s">
        <v>25</v>
      </c>
      <c r="E60" s="34"/>
      <c r="F60" s="21">
        <v>47</v>
      </c>
      <c r="G60" s="22"/>
      <c r="H60" s="22"/>
      <c r="I60" s="23">
        <v>0</v>
      </c>
      <c r="J60" s="24"/>
      <c r="K60" s="24"/>
      <c r="L60" s="23">
        <v>0</v>
      </c>
      <c r="M60" s="23">
        <v>0</v>
      </c>
      <c r="N60" s="1"/>
      <c r="O60" s="1"/>
      <c r="P60" s="1"/>
    </row>
    <row r="61" spans="1:16" ht="34.5" customHeight="1" thickBot="1">
      <c r="A61" s="35"/>
      <c r="B61" s="21">
        <v>1</v>
      </c>
      <c r="C61" s="21"/>
      <c r="D61" s="33" t="s">
        <v>26</v>
      </c>
      <c r="E61" s="34"/>
      <c r="F61" s="21">
        <v>48</v>
      </c>
      <c r="G61" s="22">
        <v>760</v>
      </c>
      <c r="H61" s="22">
        <v>760</v>
      </c>
      <c r="I61" s="23">
        <f>H61/G61*100</f>
        <v>100</v>
      </c>
      <c r="J61" s="24">
        <v>760</v>
      </c>
      <c r="K61" s="24">
        <v>760</v>
      </c>
      <c r="L61" s="23">
        <f>J61/G61*100</f>
        <v>100</v>
      </c>
      <c r="M61" s="23">
        <f>K61/J61*100</f>
        <v>100</v>
      </c>
      <c r="N61" s="1"/>
      <c r="O61" s="1"/>
      <c r="P61" s="1"/>
    </row>
    <row r="62" spans="1:16" ht="34.5" customHeight="1" thickBot="1">
      <c r="A62" s="36"/>
      <c r="B62" s="21">
        <v>2</v>
      </c>
      <c r="C62" s="21"/>
      <c r="D62" s="33" t="s">
        <v>82</v>
      </c>
      <c r="E62" s="34"/>
      <c r="F62" s="21">
        <v>49</v>
      </c>
      <c r="G62" s="22">
        <v>723</v>
      </c>
      <c r="H62" s="22">
        <v>723</v>
      </c>
      <c r="I62" s="23">
        <f>H62/G62*100</f>
        <v>100</v>
      </c>
      <c r="J62" s="24">
        <v>720</v>
      </c>
      <c r="K62" s="24">
        <v>720</v>
      </c>
      <c r="L62" s="23">
        <f>J62/G62*100</f>
        <v>99.5850622406639</v>
      </c>
      <c r="M62" s="23">
        <f>K62/J62*100</f>
        <v>100</v>
      </c>
      <c r="N62" s="1"/>
      <c r="O62" s="1"/>
      <c r="P62" s="1"/>
    </row>
    <row r="63" spans="1:16" ht="63" customHeight="1" thickBot="1">
      <c r="A63" s="36"/>
      <c r="B63" s="21">
        <v>3</v>
      </c>
      <c r="C63" s="21"/>
      <c r="D63" s="33" t="s">
        <v>83</v>
      </c>
      <c r="E63" s="34"/>
      <c r="F63" s="21">
        <v>50</v>
      </c>
      <c r="G63" s="22">
        <v>3481</v>
      </c>
      <c r="H63" s="22">
        <v>3465</v>
      </c>
      <c r="I63" s="23">
        <f>H63/G63*100</f>
        <v>99.5403619649526</v>
      </c>
      <c r="J63" s="24">
        <v>3568</v>
      </c>
      <c r="K63" s="24">
        <f>J63*1.026</f>
        <v>3660.768</v>
      </c>
      <c r="L63" s="23">
        <v>0</v>
      </c>
      <c r="M63" s="23">
        <f>K63/J63*100</f>
        <v>102.60000000000001</v>
      </c>
      <c r="N63" s="1"/>
      <c r="O63" s="1"/>
      <c r="P63" s="1"/>
    </row>
    <row r="64" spans="1:16" ht="92.25" customHeight="1" thickBot="1">
      <c r="A64" s="36"/>
      <c r="B64" s="21">
        <v>4</v>
      </c>
      <c r="C64" s="21"/>
      <c r="D64" s="33" t="s">
        <v>84</v>
      </c>
      <c r="E64" s="34"/>
      <c r="F64" s="21">
        <v>51</v>
      </c>
      <c r="G64" s="22">
        <v>0</v>
      </c>
      <c r="H64" s="22">
        <v>0</v>
      </c>
      <c r="I64" s="23">
        <v>0</v>
      </c>
      <c r="J64" s="24">
        <v>0</v>
      </c>
      <c r="K64" s="24">
        <v>0</v>
      </c>
      <c r="L64" s="23">
        <v>0</v>
      </c>
      <c r="M64" s="23">
        <v>0</v>
      </c>
      <c r="N64" s="1"/>
      <c r="O64" s="1"/>
      <c r="P64" s="1"/>
    </row>
    <row r="65" spans="1:16" ht="60.75" customHeight="1" thickBot="1">
      <c r="A65" s="36"/>
      <c r="B65" s="21">
        <v>5</v>
      </c>
      <c r="C65" s="21"/>
      <c r="D65" s="33" t="s">
        <v>85</v>
      </c>
      <c r="E65" s="34"/>
      <c r="F65" s="21">
        <v>52</v>
      </c>
      <c r="G65" s="23">
        <f>G14/G62</f>
        <v>91.13692946058092</v>
      </c>
      <c r="H65" s="23">
        <f>H14/H62</f>
        <v>91.69017980636238</v>
      </c>
      <c r="I65" s="23">
        <f>H65/G65*100</f>
        <v>100.60705396709768</v>
      </c>
      <c r="J65" s="23">
        <f>J14/J62</f>
        <v>89.63194444444444</v>
      </c>
      <c r="K65" s="23">
        <f>K14/K62</f>
        <v>91.96237500000001</v>
      </c>
      <c r="L65" s="23">
        <f>J65/G65*100</f>
        <v>98.34865512252372</v>
      </c>
      <c r="M65" s="23">
        <f>K65/J65*100</f>
        <v>102.60000000000001</v>
      </c>
      <c r="N65" s="1"/>
      <c r="O65" s="1"/>
      <c r="P65" s="1"/>
    </row>
    <row r="66" spans="1:16" ht="73.5" customHeight="1" thickBot="1">
      <c r="A66" s="36"/>
      <c r="B66" s="21">
        <v>6</v>
      </c>
      <c r="C66" s="21"/>
      <c r="D66" s="33" t="s">
        <v>27</v>
      </c>
      <c r="E66" s="34"/>
      <c r="F66" s="21">
        <v>53</v>
      </c>
      <c r="G66" s="22">
        <v>0</v>
      </c>
      <c r="H66" s="22">
        <v>0</v>
      </c>
      <c r="I66" s="23">
        <v>0</v>
      </c>
      <c r="J66" s="24">
        <v>0</v>
      </c>
      <c r="K66" s="24">
        <v>0</v>
      </c>
      <c r="L66" s="23">
        <v>0</v>
      </c>
      <c r="M66" s="23">
        <v>0</v>
      </c>
      <c r="N66" s="1"/>
      <c r="O66" s="1"/>
      <c r="P66" s="1"/>
    </row>
    <row r="67" spans="1:16" ht="60.75" customHeight="1" thickBot="1">
      <c r="A67" s="36"/>
      <c r="B67" s="21">
        <v>7</v>
      </c>
      <c r="C67" s="21"/>
      <c r="D67" s="33" t="s">
        <v>86</v>
      </c>
      <c r="E67" s="34"/>
      <c r="F67" s="21">
        <v>54</v>
      </c>
      <c r="G67" s="22">
        <v>0</v>
      </c>
      <c r="H67" s="22">
        <v>0</v>
      </c>
      <c r="I67" s="23">
        <v>0</v>
      </c>
      <c r="J67" s="24">
        <v>0</v>
      </c>
      <c r="K67" s="24">
        <v>0</v>
      </c>
      <c r="L67" s="23">
        <v>0</v>
      </c>
      <c r="M67" s="23">
        <v>0</v>
      </c>
      <c r="N67" s="1"/>
      <c r="O67" s="1"/>
      <c r="P67" s="1"/>
    </row>
    <row r="68" spans="1:16" ht="38.25" customHeight="1" thickBot="1">
      <c r="A68" s="36"/>
      <c r="B68" s="21">
        <v>8</v>
      </c>
      <c r="C68" s="21"/>
      <c r="D68" s="33" t="s">
        <v>87</v>
      </c>
      <c r="E68" s="34"/>
      <c r="F68" s="21">
        <v>55</v>
      </c>
      <c r="G68" s="24">
        <f>(G19/G13)*1000</f>
        <v>988.6482630931965</v>
      </c>
      <c r="H68" s="24">
        <f>(H19/H13)*1000</f>
        <v>988.7167574253692</v>
      </c>
      <c r="I68" s="23">
        <f>H68/G68*100</f>
        <v>100.00692807894673</v>
      </c>
      <c r="J68" s="24">
        <f>(J19/J13)*1000</f>
        <v>988.1155288357247</v>
      </c>
      <c r="K68" s="24">
        <f>(K19/K13)*1000</f>
        <v>988.1155288357247</v>
      </c>
      <c r="L68" s="23">
        <f>J68/G68*100</f>
        <v>99.9461148845996</v>
      </c>
      <c r="M68" s="23">
        <f>K68/J68*100</f>
        <v>100</v>
      </c>
      <c r="N68" s="1"/>
      <c r="O68" s="1"/>
      <c r="P68" s="1"/>
    </row>
    <row r="69" spans="1:16" ht="34.5" customHeight="1" thickBot="1">
      <c r="A69" s="36"/>
      <c r="B69" s="21">
        <v>9</v>
      </c>
      <c r="C69" s="21"/>
      <c r="D69" s="33" t="s">
        <v>28</v>
      </c>
      <c r="E69" s="34"/>
      <c r="F69" s="21">
        <v>56</v>
      </c>
      <c r="G69" s="22">
        <v>3500</v>
      </c>
      <c r="H69" s="22">
        <v>3500</v>
      </c>
      <c r="I69" s="23">
        <f>H69/G69*100</f>
        <v>100</v>
      </c>
      <c r="J69" s="24">
        <v>3400</v>
      </c>
      <c r="K69" s="24">
        <v>3300</v>
      </c>
      <c r="L69" s="23">
        <f>J69/G69*100</f>
        <v>97.14285714285714</v>
      </c>
      <c r="M69" s="23">
        <f>K69/J69*100</f>
        <v>97.05882352941177</v>
      </c>
      <c r="N69" s="1"/>
      <c r="O69" s="1"/>
      <c r="P69" s="1"/>
    </row>
    <row r="70" spans="1:16" ht="34.5" customHeight="1" thickBot="1">
      <c r="A70" s="37"/>
      <c r="B70" s="27">
        <v>10</v>
      </c>
      <c r="C70" s="27"/>
      <c r="D70" s="38" t="s">
        <v>88</v>
      </c>
      <c r="E70" s="34"/>
      <c r="F70" s="27">
        <v>57</v>
      </c>
      <c r="G70" s="22">
        <v>59</v>
      </c>
      <c r="H70" s="22">
        <v>59</v>
      </c>
      <c r="I70" s="23">
        <f>H70/G70*100</f>
        <v>100</v>
      </c>
      <c r="J70" s="24">
        <v>59</v>
      </c>
      <c r="K70" s="28">
        <v>59</v>
      </c>
      <c r="L70" s="29">
        <f>J70/G70*100</f>
        <v>100</v>
      </c>
      <c r="M70" s="23">
        <f>K70/J70*100</f>
        <v>100</v>
      </c>
      <c r="N70" s="1"/>
      <c r="O70" s="1"/>
      <c r="P70" s="1"/>
    </row>
    <row r="71" spans="1:16" ht="26.25">
      <c r="A71" s="1"/>
      <c r="B71" s="1"/>
      <c r="C71" s="1"/>
      <c r="D71" s="1"/>
      <c r="E71" s="1"/>
      <c r="F71" s="1"/>
      <c r="G71" s="1"/>
      <c r="H71" s="1"/>
      <c r="I71" s="1"/>
      <c r="J71" s="1"/>
      <c r="K71" s="12"/>
      <c r="L71" s="13"/>
      <c r="M71" s="1"/>
      <c r="N71" s="1"/>
      <c r="O71" s="1"/>
      <c r="P71" s="1"/>
    </row>
    <row r="72" spans="1:16" ht="26.25">
      <c r="A72" s="3"/>
      <c r="B72" s="1"/>
      <c r="C72" s="1"/>
      <c r="D72" s="1"/>
      <c r="E72" s="7"/>
      <c r="F72" s="1"/>
      <c r="G72" s="1"/>
      <c r="H72" s="1"/>
      <c r="I72" s="1"/>
      <c r="J72" s="1"/>
      <c r="K72" s="12"/>
      <c r="L72" s="13"/>
      <c r="M72" s="1"/>
      <c r="N72" s="1"/>
      <c r="O72" s="1"/>
      <c r="P72" s="1"/>
    </row>
    <row r="73" spans="1:16" ht="28.5">
      <c r="A73" s="3"/>
      <c r="B73" s="1"/>
      <c r="C73" s="1"/>
      <c r="D73" s="1"/>
      <c r="E73" s="1"/>
      <c r="F73" s="1"/>
      <c r="G73" s="30" t="s">
        <v>99</v>
      </c>
      <c r="H73" s="30"/>
      <c r="I73" s="1"/>
      <c r="J73" s="1"/>
      <c r="K73" s="12"/>
      <c r="L73" s="13"/>
      <c r="M73" s="1"/>
      <c r="N73" s="1"/>
      <c r="O73" s="1"/>
      <c r="P73" s="1"/>
    </row>
    <row r="74" spans="1:16" ht="26.25" customHeight="1">
      <c r="A74" s="4"/>
      <c r="B74" s="4"/>
      <c r="C74" s="4"/>
      <c r="D74" s="4"/>
      <c r="E74" s="11"/>
      <c r="F74" s="1"/>
      <c r="G74" s="30" t="s">
        <v>101</v>
      </c>
      <c r="H74" s="30"/>
      <c r="I74" s="1"/>
      <c r="J74" s="1"/>
      <c r="K74" s="15"/>
      <c r="L74" s="15"/>
      <c r="M74" s="15"/>
      <c r="N74" s="6"/>
      <c r="O74" s="1"/>
      <c r="P74" s="1"/>
    </row>
    <row r="75" spans="1:16" ht="21">
      <c r="A75" s="4"/>
      <c r="B75" s="4"/>
      <c r="C75" s="4"/>
      <c r="D75" s="4"/>
      <c r="E75" s="4"/>
      <c r="F75" s="4"/>
      <c r="G75" s="6"/>
      <c r="H75" s="6"/>
      <c r="I75" s="6"/>
      <c r="J75" s="4"/>
      <c r="K75" s="5"/>
      <c r="L75" s="4"/>
      <c r="M75" s="5"/>
      <c r="N75" s="6"/>
      <c r="O75" s="1"/>
      <c r="P75" s="1"/>
    </row>
    <row r="76" spans="1:16" ht="21">
      <c r="A76" s="1"/>
      <c r="B76" s="1"/>
      <c r="C76" s="1"/>
      <c r="D76" s="1"/>
      <c r="E76" s="1"/>
      <c r="F76" s="4"/>
      <c r="G76" s="6"/>
      <c r="H76" s="6"/>
      <c r="I76" s="6"/>
      <c r="J76" s="4"/>
      <c r="K76" s="5"/>
      <c r="L76" s="6"/>
      <c r="M76" s="6"/>
      <c r="N76" s="1"/>
      <c r="O76" s="1"/>
      <c r="P76" s="1"/>
    </row>
    <row r="89" ht="18.75">
      <c r="K89" s="14"/>
    </row>
  </sheetData>
  <sheetProtection/>
  <mergeCells count="70">
    <mergeCell ref="A20:A33"/>
    <mergeCell ref="D20:E20"/>
    <mergeCell ref="B21:B31"/>
    <mergeCell ref="D13:E13"/>
    <mergeCell ref="A10:C11"/>
    <mergeCell ref="D10:E11"/>
    <mergeCell ref="A14:A18"/>
    <mergeCell ref="D14:E14"/>
    <mergeCell ref="D17:E17"/>
    <mergeCell ref="D18:E18"/>
    <mergeCell ref="L10:M10"/>
    <mergeCell ref="B12:C12"/>
    <mergeCell ref="J10:J11"/>
    <mergeCell ref="A5:F5"/>
    <mergeCell ref="A6:C6"/>
    <mergeCell ref="D6:J6"/>
    <mergeCell ref="A9:C9"/>
    <mergeCell ref="K10:K11"/>
    <mergeCell ref="D12:E12"/>
    <mergeCell ref="A7:M7"/>
    <mergeCell ref="D49:E49"/>
    <mergeCell ref="D35:E35"/>
    <mergeCell ref="D36:E36"/>
    <mergeCell ref="D46:E46"/>
    <mergeCell ref="D47:E47"/>
    <mergeCell ref="D45:E45"/>
    <mergeCell ref="D42:E42"/>
    <mergeCell ref="D48:E48"/>
    <mergeCell ref="F10:F11"/>
    <mergeCell ref="D43:E43"/>
    <mergeCell ref="D44:E44"/>
    <mergeCell ref="D38:E38"/>
    <mergeCell ref="D39:E39"/>
    <mergeCell ref="D40:E40"/>
    <mergeCell ref="D41:E41"/>
    <mergeCell ref="D21:E21"/>
    <mergeCell ref="D22:E22"/>
    <mergeCell ref="D19:E19"/>
    <mergeCell ref="C23:C30"/>
    <mergeCell ref="D23:E23"/>
    <mergeCell ref="D31:E31"/>
    <mergeCell ref="D32:E32"/>
    <mergeCell ref="D33:E33"/>
    <mergeCell ref="D37:E37"/>
    <mergeCell ref="D34:E34"/>
    <mergeCell ref="D50:E50"/>
    <mergeCell ref="A51:A55"/>
    <mergeCell ref="B51:B55"/>
    <mergeCell ref="D51:E51"/>
    <mergeCell ref="D52:E52"/>
    <mergeCell ref="D53:E53"/>
    <mergeCell ref="D54:E54"/>
    <mergeCell ref="D55:E55"/>
    <mergeCell ref="A37:A48"/>
    <mergeCell ref="D70:E70"/>
    <mergeCell ref="D56:E56"/>
    <mergeCell ref="A57:A58"/>
    <mergeCell ref="D57:E57"/>
    <mergeCell ref="D59:E59"/>
    <mergeCell ref="D60:E60"/>
    <mergeCell ref="A61:A70"/>
    <mergeCell ref="D61:E61"/>
    <mergeCell ref="D62:E62"/>
    <mergeCell ref="D63:E63"/>
    <mergeCell ref="D68:E68"/>
    <mergeCell ref="D69:E69"/>
    <mergeCell ref="D64:E64"/>
    <mergeCell ref="D65:E65"/>
    <mergeCell ref="D66:E66"/>
    <mergeCell ref="D67:E67"/>
  </mergeCells>
  <printOptions/>
  <pageMargins left="0.18" right="0.19" top="0.27" bottom="0.26" header="0.18" footer="0.17"/>
  <pageSetup horizontalDpi="600" verticalDpi="600" orientation="portrait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 </cp:lastModifiedBy>
  <cp:lastPrinted>2019-11-25T07:44:46Z</cp:lastPrinted>
  <dcterms:created xsi:type="dcterms:W3CDTF">2017-12-28T08:09:43Z</dcterms:created>
  <dcterms:modified xsi:type="dcterms:W3CDTF">2019-11-26T11:55:57Z</dcterms:modified>
  <cp:category/>
  <cp:version/>
  <cp:contentType/>
  <cp:contentStatus/>
</cp:coreProperties>
</file>